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Š s MŠ Rišňovce\2023_2024\"/>
    </mc:Choice>
  </mc:AlternateContent>
  <xr:revisionPtr revIDLastSave="0" documentId="8_{9B3014B8-D5BC-4CAC-B61A-F72392641B67}" xr6:coauthVersionLast="47" xr6:coauthVersionMax="47" xr10:uidLastSave="{00000000-0000-0000-0000-000000000000}"/>
  <bookViews>
    <workbookView xWindow="3036" yWindow="3036" windowWidth="17280" windowHeight="8880" xr2:uid="{00000000-000D-0000-FFFF-FFFF00000000}"/>
  </bookViews>
  <sheets>
    <sheet name="ZŠ" sheetId="5" r:id="rId1"/>
    <sheet name="1.strana" sheetId="2" r:id="rId2"/>
    <sheet name="orgin.komp." sheetId="3" r:id="rId3"/>
    <sheet name="I.stran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5" l="1"/>
  <c r="E93" i="5"/>
  <c r="E11" i="5"/>
  <c r="E61" i="5" l="1"/>
  <c r="E27" i="5"/>
  <c r="E67" i="5"/>
  <c r="E85" i="5" s="1"/>
  <c r="E83" i="5" l="1"/>
  <c r="D19" i="3" l="1"/>
  <c r="E19" i="3" l="1"/>
  <c r="B20" i="3" l="1"/>
  <c r="C20" i="3"/>
  <c r="C10" i="3"/>
  <c r="B10" i="3" l="1"/>
  <c r="D10" i="3" l="1"/>
  <c r="C23" i="3" s="1"/>
  <c r="F14" i="5" l="1"/>
  <c r="E38" i="5"/>
  <c r="E80" i="5" s="1"/>
  <c r="E79" i="5" s="1"/>
  <c r="E23" i="5"/>
  <c r="E29" i="5" s="1"/>
  <c r="F33" i="5"/>
  <c r="F39" i="5"/>
  <c r="E47" i="5"/>
  <c r="F7" i="5"/>
  <c r="D18" i="3"/>
  <c r="E18" i="3" s="1"/>
  <c r="D17" i="3"/>
  <c r="E17" i="3" s="1"/>
  <c r="D16" i="3"/>
  <c r="E16" i="3" s="1"/>
  <c r="E75" i="5" l="1"/>
  <c r="E20" i="3"/>
  <c r="D20" i="3"/>
  <c r="C24" i="3" s="1"/>
  <c r="C26" i="3" s="1"/>
  <c r="E91" i="5"/>
  <c r="E49" i="5"/>
  <c r="E69" i="5" s="1"/>
</calcChain>
</file>

<file path=xl/sharedStrings.xml><?xml version="1.0" encoding="utf-8"?>
<sst xmlns="http://schemas.openxmlformats.org/spreadsheetml/2006/main" count="162" uniqueCount="97">
  <si>
    <t>mzdy a poistné :</t>
  </si>
  <si>
    <t>náklady na prevádzku :</t>
  </si>
  <si>
    <t>●</t>
  </si>
  <si>
    <t>spolu :</t>
  </si>
  <si>
    <t>Nenormatívne prostriedky</t>
  </si>
  <si>
    <t>vzdelávacie poukazy</t>
  </si>
  <si>
    <t>energie</t>
  </si>
  <si>
    <t>materiál</t>
  </si>
  <si>
    <t>údržba</t>
  </si>
  <si>
    <t>služby</t>
  </si>
  <si>
    <t>cestovné náhrady</t>
  </si>
  <si>
    <t>Spolu mzdové náklady a prevádzka :</t>
  </si>
  <si>
    <t xml:space="preserve">Rekapitulácia </t>
  </si>
  <si>
    <t>1.</t>
  </si>
  <si>
    <t>mzdy a odvody z miezd</t>
  </si>
  <si>
    <t>prevádzka</t>
  </si>
  <si>
    <t>dopravné</t>
  </si>
  <si>
    <t xml:space="preserve">2. </t>
  </si>
  <si>
    <t>Základná škola s materskou školou, Rišňovce 427</t>
  </si>
  <si>
    <t>Správa</t>
  </si>
  <si>
    <t>Materská škola</t>
  </si>
  <si>
    <t>2.</t>
  </si>
  <si>
    <t>Školský klub detí</t>
  </si>
  <si>
    <t>3.</t>
  </si>
  <si>
    <t>Školská jedáleň</t>
  </si>
  <si>
    <t>2. Výdavky</t>
  </si>
  <si>
    <t>Základná škola</t>
  </si>
  <si>
    <t>mzdy a odvody</t>
  </si>
  <si>
    <t>Príjmy spolu</t>
  </si>
  <si>
    <t>Výdavky spolu</t>
  </si>
  <si>
    <t>Stredisko</t>
  </si>
  <si>
    <t xml:space="preserve">                     ekonómka školy</t>
  </si>
  <si>
    <t xml:space="preserve">                          ekonómka školy</t>
  </si>
  <si>
    <t>˖</t>
  </si>
  <si>
    <t xml:space="preserve">učebnice </t>
  </si>
  <si>
    <t>škola v prírode</t>
  </si>
  <si>
    <t>príspevok na výchovu a vzdelávanie (5ročné deti)</t>
  </si>
  <si>
    <t>Spolu nenormatívne:</t>
  </si>
  <si>
    <t>spolu normativne+nenormativne ČERPANIE:</t>
  </si>
  <si>
    <t xml:space="preserve">prevádzka </t>
  </si>
  <si>
    <t>Vypracovala : Jana Grznárová</t>
  </si>
  <si>
    <r>
      <t>Náklady na prevádzku</t>
    </r>
    <r>
      <rPr>
        <sz val="10"/>
        <color theme="3" tint="-0.249977111117893"/>
        <rFont val="Calibri"/>
        <family val="2"/>
        <charset val="238"/>
        <scheme val="minor"/>
      </rPr>
      <t xml:space="preserve"> </t>
    </r>
  </si>
  <si>
    <t>Vypracovala : Jana Grznárvá - ekonómka školy</t>
  </si>
  <si>
    <t>Vypracovala : Jana Grznárová - ekonómka školy</t>
  </si>
  <si>
    <t>SPOLU</t>
  </si>
  <si>
    <t xml:space="preserve">mzdy </t>
  </si>
  <si>
    <t>poistné</t>
  </si>
  <si>
    <t>-</t>
  </si>
  <si>
    <t>Nevyčerpané prostriedky</t>
  </si>
  <si>
    <t>Normatívne spolu :</t>
  </si>
  <si>
    <t xml:space="preserve">  z toho</t>
  </si>
  <si>
    <t>1. Príjmy - dotácie</t>
  </si>
  <si>
    <r>
      <rPr>
        <b/>
        <sz val="10"/>
        <color rgb="FFFF0000"/>
        <rFont val="Calibri"/>
        <family val="2"/>
        <charset val="238"/>
        <scheme val="minor"/>
      </rPr>
      <t>Nevyčerpané</t>
    </r>
    <r>
      <rPr>
        <b/>
        <sz val="9"/>
        <color rgb="FFFF0000"/>
        <rFont val="Calibri"/>
        <family val="2"/>
        <charset val="238"/>
        <scheme val="minor"/>
      </rPr>
      <t>/ vrátené zriaďovateľovi</t>
    </r>
  </si>
  <si>
    <t>Zostatok, vrátené zriaďovateľovi</t>
  </si>
  <si>
    <t>Eur</t>
  </si>
  <si>
    <t>schválený rozpočet na  začiatku roka</t>
  </si>
  <si>
    <t>Spolufinancovanie ASISTENTI z projektu EŠIF</t>
  </si>
  <si>
    <t>Spolufin.+ Národný projekt Pomáhajúce profesie v edukácii detí a žiakov II</t>
  </si>
  <si>
    <t xml:space="preserve">Pôžička z rozpočtu obce na dofinancovanie platov z projektu "Národný projekt Pomáhajúce profesie v edukácii detí </t>
  </si>
  <si>
    <t xml:space="preserve">a žiakov II",nakoľko financovanie je formou refundácie, obec poskytla transfér na výplatu miezd ako pôžičku vo </t>
  </si>
  <si>
    <t xml:space="preserve"> riaditeľka</t>
  </si>
  <si>
    <t>upravený rozpočet</t>
  </si>
  <si>
    <t>príspevok SZP</t>
  </si>
  <si>
    <t>Múdre hranie 2 -MŠ</t>
  </si>
  <si>
    <t>Mgr. Gabriela Lovičová</t>
  </si>
  <si>
    <t xml:space="preserve">       riaditeľka</t>
  </si>
  <si>
    <t>podpora k stravovacím návykom dieťaťa</t>
  </si>
  <si>
    <t>HN - pomôcky</t>
  </si>
  <si>
    <t>PRESUN do r. 2022 SPOLU</t>
  </si>
  <si>
    <t>1.   Vyčerpané prostriedky</t>
  </si>
  <si>
    <t>o hospodárení za kalendárny rok 2022</t>
  </si>
  <si>
    <t>V Rišňovciach, dňa 27.04.2023</t>
  </si>
  <si>
    <t>Rozpočet na rok 2022</t>
  </si>
  <si>
    <t>Zostatok z roku 2021</t>
  </si>
  <si>
    <t>Prevádzka z roku 2021</t>
  </si>
  <si>
    <t>Normatívne prostriedky ZŠ na rok 2022</t>
  </si>
  <si>
    <t>Nenormatívne prostriedky na r.2022</t>
  </si>
  <si>
    <t>doprava žiakov z Rumanovej(spolu so zostatkom z r.2021)</t>
  </si>
  <si>
    <t>Edukačné publikácie z Plánu obnovy</t>
  </si>
  <si>
    <t>príspevokna Špecifiká - Ukrajina</t>
  </si>
  <si>
    <t>Spolu  pridelené prostriedky (v tom: zost. z r.2021 + normat. + nenormat.) :</t>
  </si>
  <si>
    <t>Múdre hranie 2. - MŠ</t>
  </si>
  <si>
    <t>Spolu pridelené prostriedky na rok 2022</t>
  </si>
  <si>
    <t>ÚPSVaR</t>
  </si>
  <si>
    <t>ÚPSRaV spolu:</t>
  </si>
  <si>
    <t>Dotácia za rok 2022 zo zdrojom EÚ</t>
  </si>
  <si>
    <t>čerpanie za rok 2022</t>
  </si>
  <si>
    <t>Mimo dotácií zo štátneho rozpočtu je škola zapojená v projekte "Pomáhajúce profesie v edukácii detí</t>
  </si>
  <si>
    <t>a žiakov II."  ( asistentky učiteľa + školský psychológ), financovanei z Operačného programu Ľudské zdroje</t>
  </si>
  <si>
    <t>Vrátenie nevyčerpanej dotácie z ÚPSVaR do št.rozpočtu 21.12.2022:</t>
  </si>
  <si>
    <t>Hospodárenie za rok 2022</t>
  </si>
  <si>
    <t>transfer z obce(tis.)</t>
  </si>
  <si>
    <t>výške 5 398,00 Eur.</t>
  </si>
  <si>
    <t>(v tis.)</t>
  </si>
  <si>
    <t>V Rišňovciach, dňa  27.04.2023</t>
  </si>
  <si>
    <t>Čerpanie pridelených pridelených prostriedkov v ZŠ v roku 2022</t>
  </si>
  <si>
    <r>
      <t xml:space="preserve">Nenormatívne </t>
    </r>
    <r>
      <rPr>
        <sz val="10"/>
        <color theme="1"/>
        <rFont val="Calibri"/>
        <family val="2"/>
        <charset val="238"/>
        <scheme val="minor"/>
      </rPr>
      <t>/dopravné, VP,učebnice, 5.ročné deti, Múdre hranie,  špecifiká, ŠvP, edukačné publikácie, SZP/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</si>
</sst>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</font>
    <font>
      <sz val="7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</font>
    <font>
      <sz val="6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7"/>
      <color theme="3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color rgb="FF002060"/>
      <name val="Calibri"/>
      <family val="2"/>
      <charset val="238"/>
    </font>
    <font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8"/>
      <color theme="6" tint="-0.499984740745262"/>
      <name val="Calibri"/>
      <family val="2"/>
      <charset val="238"/>
    </font>
    <font>
      <sz val="10"/>
      <color theme="6" tint="-0.499984740745262"/>
      <name val="Calibri"/>
      <family val="2"/>
      <charset val="238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6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1" fillId="0" borderId="2" xfId="0" applyFont="1" applyBorder="1"/>
    <xf numFmtId="0" fontId="10" fillId="0" borderId="0" xfId="0" applyFont="1"/>
    <xf numFmtId="0" fontId="11" fillId="0" borderId="0" xfId="0" applyFont="1"/>
    <xf numFmtId="4" fontId="1" fillId="0" borderId="0" xfId="0" applyNumberFormat="1" applyFont="1"/>
    <xf numFmtId="4" fontId="5" fillId="0" borderId="0" xfId="0" applyNumberFormat="1" applyFont="1"/>
    <xf numFmtId="4" fontId="1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0" fontId="1" fillId="0" borderId="0" xfId="0" applyFont="1" applyAlignment="1">
      <alignment horizontal="left"/>
    </xf>
    <xf numFmtId="4" fontId="5" fillId="0" borderId="23" xfId="0" applyNumberFormat="1" applyFont="1" applyBorder="1"/>
    <xf numFmtId="0" fontId="3" fillId="0" borderId="0" xfId="0" applyFont="1" applyAlignment="1">
      <alignment horizontal="left"/>
    </xf>
    <xf numFmtId="4" fontId="5" fillId="0" borderId="25" xfId="0" applyNumberFormat="1" applyFont="1" applyBorder="1"/>
    <xf numFmtId="4" fontId="10" fillId="0" borderId="0" xfId="0" applyNumberFormat="1" applyFont="1"/>
    <xf numFmtId="4" fontId="1" fillId="0" borderId="2" xfId="0" applyNumberFormat="1" applyFont="1" applyBorder="1"/>
    <xf numFmtId="0" fontId="10" fillId="0" borderId="0" xfId="0" applyFont="1" applyAlignment="1">
      <alignment horizontal="right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0" fontId="15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4" fontId="19" fillId="0" borderId="0" xfId="0" applyNumberFormat="1" applyFont="1"/>
    <xf numFmtId="4" fontId="19" fillId="0" borderId="1" xfId="0" applyNumberFormat="1" applyFont="1" applyBorder="1"/>
    <xf numFmtId="0" fontId="22" fillId="0" borderId="0" xfId="0" applyFont="1"/>
    <xf numFmtId="4" fontId="22" fillId="0" borderId="0" xfId="0" applyNumberFormat="1" applyFont="1"/>
    <xf numFmtId="0" fontId="22" fillId="0" borderId="21" xfId="0" applyFont="1" applyBorder="1"/>
    <xf numFmtId="0" fontId="22" fillId="0" borderId="22" xfId="0" applyFont="1" applyBorder="1"/>
    <xf numFmtId="4" fontId="22" fillId="0" borderId="23" xfId="0" applyNumberFormat="1" applyFont="1" applyBorder="1"/>
    <xf numFmtId="3" fontId="22" fillId="0" borderId="0" xfId="0" applyNumberFormat="1" applyFont="1"/>
    <xf numFmtId="0" fontId="19" fillId="0" borderId="21" xfId="0" applyFont="1" applyBorder="1"/>
    <xf numFmtId="0" fontId="19" fillId="0" borderId="22" xfId="0" applyFont="1" applyBorder="1"/>
    <xf numFmtId="2" fontId="19" fillId="0" borderId="0" xfId="0" applyNumberFormat="1" applyFont="1"/>
    <xf numFmtId="0" fontId="22" fillId="0" borderId="5" xfId="0" applyFont="1" applyBorder="1"/>
    <xf numFmtId="0" fontId="19" fillId="0" borderId="6" xfId="0" applyFont="1" applyBorder="1"/>
    <xf numFmtId="4" fontId="22" fillId="0" borderId="24" xfId="0" applyNumberFormat="1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0" fontId="15" fillId="0" borderId="1" xfId="0" applyFont="1" applyBorder="1"/>
    <xf numFmtId="0" fontId="0" fillId="0" borderId="1" xfId="0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0" fontId="5" fillId="0" borderId="5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1" fillId="0" borderId="4" xfId="0" applyFont="1" applyBorder="1"/>
    <xf numFmtId="4" fontId="5" fillId="0" borderId="19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1" xfId="0" applyFont="1" applyBorder="1"/>
    <xf numFmtId="0" fontId="6" fillId="0" borderId="0" xfId="0" applyFont="1" applyAlignment="1">
      <alignment horizontal="left"/>
    </xf>
    <xf numFmtId="0" fontId="1" fillId="0" borderId="27" xfId="0" applyFont="1" applyBorder="1"/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1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0" fontId="5" fillId="0" borderId="28" xfId="0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17" fillId="2" borderId="0" xfId="0" applyFont="1" applyFill="1" applyAlignment="1">
      <alignment horizontal="center" vertical="center" textRotation="90"/>
    </xf>
    <xf numFmtId="0" fontId="5" fillId="0" borderId="1" xfId="0" applyFont="1" applyBorder="1"/>
    <xf numFmtId="3" fontId="1" fillId="0" borderId="1" xfId="0" applyNumberFormat="1" applyFont="1" applyBorder="1"/>
    <xf numFmtId="0" fontId="5" fillId="0" borderId="13" xfId="0" applyFont="1" applyBorder="1"/>
    <xf numFmtId="4" fontId="1" fillId="0" borderId="3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1" fillId="0" borderId="15" xfId="0" applyFont="1" applyBorder="1"/>
    <xf numFmtId="0" fontId="5" fillId="0" borderId="4" xfId="0" applyFont="1" applyBorder="1" applyAlignment="1">
      <alignment wrapText="1"/>
    </xf>
    <xf numFmtId="0" fontId="31" fillId="0" borderId="3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6" xfId="0" applyFont="1" applyBorder="1"/>
    <xf numFmtId="4" fontId="11" fillId="0" borderId="37" xfId="0" applyNumberFormat="1" applyFont="1" applyBorder="1"/>
    <xf numFmtId="4" fontId="11" fillId="0" borderId="1" xfId="0" applyNumberFormat="1" applyFont="1" applyBorder="1"/>
    <xf numFmtId="0" fontId="30" fillId="0" borderId="0" xfId="0" applyFont="1"/>
    <xf numFmtId="4" fontId="30" fillId="0" borderId="0" xfId="0" applyNumberFormat="1" applyFont="1"/>
    <xf numFmtId="0" fontId="25" fillId="0" borderId="1" xfId="0" applyFont="1" applyBorder="1"/>
    <xf numFmtId="0" fontId="30" fillId="0" borderId="1" xfId="0" applyFont="1" applyBorder="1"/>
    <xf numFmtId="4" fontId="25" fillId="0" borderId="0" xfId="0" applyNumberFormat="1" applyFont="1"/>
    <xf numFmtId="4" fontId="25" fillId="0" borderId="1" xfId="0" applyNumberFormat="1" applyFont="1" applyBorder="1"/>
    <xf numFmtId="2" fontId="14" fillId="0" borderId="0" xfId="0" applyNumberFormat="1" applyFont="1" applyAlignment="1">
      <alignment horizontal="left" textRotation="90"/>
    </xf>
    <xf numFmtId="0" fontId="5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/>
    <xf numFmtId="4" fontId="35" fillId="0" borderId="0" xfId="0" applyNumberFormat="1" applyFont="1"/>
    <xf numFmtId="0" fontId="11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4" fontId="37" fillId="0" borderId="0" xfId="0" applyNumberFormat="1" applyFont="1"/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left"/>
    </xf>
    <xf numFmtId="0" fontId="37" fillId="0" borderId="1" xfId="0" applyFont="1" applyBorder="1"/>
    <xf numFmtId="0" fontId="36" fillId="0" borderId="1" xfId="0" applyFont="1" applyBorder="1"/>
    <xf numFmtId="4" fontId="37" fillId="0" borderId="1" xfId="0" applyNumberFormat="1" applyFont="1" applyBorder="1"/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40" fillId="0" borderId="0" xfId="0" applyFont="1"/>
    <xf numFmtId="4" fontId="40" fillId="0" borderId="0" xfId="0" applyNumberFormat="1" applyFont="1"/>
    <xf numFmtId="0" fontId="2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36" fillId="0" borderId="34" xfId="0" applyNumberFormat="1" applyFont="1" applyBorder="1" applyAlignment="1">
      <alignment horizontal="center"/>
    </xf>
    <xf numFmtId="4" fontId="36" fillId="0" borderId="35" xfId="0" applyNumberFormat="1" applyFont="1" applyBorder="1" applyAlignment="1">
      <alignment horizontal="center"/>
    </xf>
    <xf numFmtId="4" fontId="37" fillId="0" borderId="32" xfId="0" applyNumberFormat="1" applyFont="1" applyBorder="1" applyAlignment="1">
      <alignment horizontal="center"/>
    </xf>
    <xf numFmtId="0" fontId="41" fillId="0" borderId="32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16" fillId="2" borderId="0" xfId="0" applyNumberFormat="1" applyFont="1" applyFill="1" applyAlignment="1">
      <alignment horizontal="left" vertical="center" textRotation="90"/>
    </xf>
    <xf numFmtId="0" fontId="16" fillId="2" borderId="0" xfId="0" applyFont="1" applyFill="1" applyAlignment="1">
      <alignment horizontal="left" vertical="center" textRotation="90"/>
    </xf>
    <xf numFmtId="4" fontId="23" fillId="2" borderId="0" xfId="0" applyNumberFormat="1" applyFont="1" applyFill="1" applyAlignment="1">
      <alignment horizontal="left" vertical="center" textRotation="90"/>
    </xf>
    <xf numFmtId="0" fontId="23" fillId="2" borderId="0" xfId="0" applyFont="1" applyFill="1" applyAlignment="1">
      <alignment horizontal="left" vertical="center" textRotation="90"/>
    </xf>
    <xf numFmtId="4" fontId="21" fillId="2" borderId="0" xfId="0" applyNumberFormat="1" applyFont="1" applyFill="1" applyAlignment="1">
      <alignment horizontal="left" vertical="center" textRotation="90"/>
    </xf>
    <xf numFmtId="4" fontId="14" fillId="0" borderId="0" xfId="0" applyNumberFormat="1" applyFont="1" applyAlignment="1">
      <alignment horizontal="left" textRotation="90"/>
    </xf>
    <xf numFmtId="0" fontId="14" fillId="0" borderId="0" xfId="0" applyFont="1" applyAlignment="1">
      <alignment horizontal="left" textRotation="90"/>
    </xf>
    <xf numFmtId="4" fontId="17" fillId="2" borderId="0" xfId="0" applyNumberFormat="1" applyFont="1" applyFill="1" applyAlignment="1">
      <alignment horizontal="center" vertical="center" textRotation="90"/>
    </xf>
    <xf numFmtId="0" fontId="17" fillId="2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tabSelected="1" workbookViewId="0">
      <selection activeCell="N84" sqref="N84"/>
    </sheetView>
  </sheetViews>
  <sheetFormatPr defaultColWidth="9.109375" defaultRowHeight="16.5" customHeight="1" x14ac:dyDescent="0.3"/>
  <cols>
    <col min="1" max="1" width="2.6640625" style="1" customWidth="1"/>
    <col min="2" max="2" width="38.109375" style="1" customWidth="1"/>
    <col min="3" max="3" width="9.88671875" style="1" bestFit="1" customWidth="1"/>
    <col min="4" max="4" width="9.109375" style="1"/>
    <col min="5" max="5" width="11.33203125" style="1" bestFit="1" customWidth="1"/>
    <col min="6" max="6" width="3.5546875" style="1" customWidth="1"/>
    <col min="7" max="7" width="9.88671875" style="1" bestFit="1" customWidth="1"/>
    <col min="8" max="16384" width="9.109375" style="1"/>
  </cols>
  <sheetData>
    <row r="1" spans="1:7" ht="16.5" customHeight="1" x14ac:dyDescent="0.3">
      <c r="A1" s="149" t="s">
        <v>72</v>
      </c>
      <c r="B1" s="149"/>
      <c r="C1" s="149"/>
      <c r="D1" s="149"/>
      <c r="E1" s="149"/>
      <c r="F1" s="149"/>
    </row>
    <row r="2" spans="1:7" ht="8.25" customHeight="1" x14ac:dyDescent="0.3"/>
    <row r="3" spans="1:7" ht="21" customHeight="1" x14ac:dyDescent="0.3">
      <c r="A3" s="7"/>
      <c r="B3" s="8" t="s">
        <v>73</v>
      </c>
      <c r="C3" s="7"/>
      <c r="D3" s="7"/>
      <c r="E3" s="19"/>
    </row>
    <row r="4" spans="1:7" ht="16.5" customHeight="1" x14ac:dyDescent="0.35">
      <c r="A4" s="41" t="s">
        <v>2</v>
      </c>
      <c r="B4" s="42" t="s">
        <v>74</v>
      </c>
      <c r="C4" s="42"/>
      <c r="D4" s="42"/>
      <c r="E4" s="43">
        <v>15758.08</v>
      </c>
      <c r="F4" s="44" t="s">
        <v>33</v>
      </c>
      <c r="G4" s="9"/>
    </row>
    <row r="5" spans="1:7" ht="10.5" customHeight="1" x14ac:dyDescent="0.3"/>
    <row r="6" spans="1:7" ht="24.75" customHeight="1" x14ac:dyDescent="0.3">
      <c r="A6" s="2"/>
      <c r="B6" s="4" t="s">
        <v>75</v>
      </c>
      <c r="E6" s="9"/>
    </row>
    <row r="7" spans="1:7" ht="16.5" customHeight="1" x14ac:dyDescent="0.3">
      <c r="A7" s="3" t="s">
        <v>2</v>
      </c>
      <c r="B7" s="1" t="s">
        <v>0</v>
      </c>
      <c r="E7" s="9">
        <v>452128</v>
      </c>
      <c r="F7" s="150">
        <f>SUM(E7:E9)</f>
        <v>519507</v>
      </c>
    </row>
    <row r="8" spans="1:7" ht="2.25" customHeight="1" x14ac:dyDescent="0.3">
      <c r="A8" s="3"/>
      <c r="E8" s="9"/>
      <c r="F8" s="150"/>
    </row>
    <row r="9" spans="1:7" ht="16.5" customHeight="1" x14ac:dyDescent="0.3">
      <c r="A9" s="3" t="s">
        <v>2</v>
      </c>
      <c r="B9" s="1" t="s">
        <v>1</v>
      </c>
      <c r="E9" s="9">
        <v>67379</v>
      </c>
      <c r="F9" s="151"/>
    </row>
    <row r="10" spans="1:7" ht="3.75" customHeight="1" x14ac:dyDescent="0.3">
      <c r="A10" s="3"/>
      <c r="E10" s="11"/>
      <c r="G10" s="15"/>
    </row>
    <row r="11" spans="1:7" ht="16.5" customHeight="1" x14ac:dyDescent="0.3">
      <c r="C11" s="4" t="s">
        <v>3</v>
      </c>
      <c r="E11" s="10">
        <f>SUM(E7+E9)</f>
        <v>519507</v>
      </c>
    </row>
    <row r="12" spans="1:7" ht="16.5" customHeight="1" x14ac:dyDescent="0.3">
      <c r="E12" s="9"/>
    </row>
    <row r="13" spans="1:7" ht="16.5" customHeight="1" x14ac:dyDescent="0.3">
      <c r="B13" s="50" t="s">
        <v>76</v>
      </c>
      <c r="E13" s="9"/>
    </row>
    <row r="14" spans="1:7" ht="16.5" customHeight="1" x14ac:dyDescent="0.3">
      <c r="A14" s="71" t="s">
        <v>2</v>
      </c>
      <c r="B14" s="72" t="s">
        <v>77</v>
      </c>
      <c r="C14" s="72"/>
      <c r="E14" s="9">
        <v>5071.8999999999996</v>
      </c>
      <c r="F14" s="157">
        <f>SUM(E14:E22)</f>
        <v>46300.31</v>
      </c>
    </row>
    <row r="15" spans="1:7" ht="16.5" customHeight="1" x14ac:dyDescent="0.3">
      <c r="A15" s="71" t="s">
        <v>2</v>
      </c>
      <c r="B15" s="72" t="s">
        <v>5</v>
      </c>
      <c r="C15" s="72"/>
      <c r="E15" s="9">
        <v>2835</v>
      </c>
      <c r="F15" s="158"/>
    </row>
    <row r="16" spans="1:7" ht="16.5" customHeight="1" x14ac:dyDescent="0.3">
      <c r="A16" s="71" t="s">
        <v>2</v>
      </c>
      <c r="B16" s="72" t="s">
        <v>34</v>
      </c>
      <c r="C16" s="72"/>
      <c r="E16" s="9">
        <v>3744</v>
      </c>
      <c r="F16" s="158"/>
    </row>
    <row r="17" spans="1:8" ht="16.5" customHeight="1" x14ac:dyDescent="0.3">
      <c r="A17" s="71" t="s">
        <v>2</v>
      </c>
      <c r="B17" s="73" t="s">
        <v>36</v>
      </c>
      <c r="C17" s="72"/>
      <c r="E17" s="9">
        <v>12271</v>
      </c>
      <c r="F17" s="158"/>
    </row>
    <row r="18" spans="1:8" ht="16.5" customHeight="1" x14ac:dyDescent="0.3">
      <c r="A18" s="71" t="s">
        <v>2</v>
      </c>
      <c r="B18" s="73" t="s">
        <v>62</v>
      </c>
      <c r="C18" s="72"/>
      <c r="E18" s="9">
        <v>150</v>
      </c>
      <c r="F18" s="96"/>
      <c r="G18" s="9"/>
    </row>
    <row r="19" spans="1:8" ht="16.5" customHeight="1" x14ac:dyDescent="0.3">
      <c r="A19" s="71" t="s">
        <v>2</v>
      </c>
      <c r="B19" s="73" t="s">
        <v>78</v>
      </c>
      <c r="C19" s="72"/>
      <c r="E19" s="9">
        <v>3445.41</v>
      </c>
      <c r="F19" s="96"/>
      <c r="G19" s="9"/>
    </row>
    <row r="20" spans="1:8" ht="16.5" customHeight="1" x14ac:dyDescent="0.3">
      <c r="A20" s="71" t="s">
        <v>2</v>
      </c>
      <c r="B20" s="73" t="s">
        <v>81</v>
      </c>
      <c r="C20" s="72"/>
      <c r="E20" s="9">
        <v>9977</v>
      </c>
      <c r="F20" s="96"/>
      <c r="G20" s="9"/>
    </row>
    <row r="21" spans="1:8" ht="18.75" customHeight="1" x14ac:dyDescent="0.3">
      <c r="A21" s="71" t="s">
        <v>2</v>
      </c>
      <c r="B21" s="110" t="s">
        <v>79</v>
      </c>
      <c r="C21" s="72"/>
      <c r="E21" s="9">
        <v>4506</v>
      </c>
      <c r="F21" s="96"/>
      <c r="G21" s="9"/>
      <c r="H21" s="9"/>
    </row>
    <row r="22" spans="1:8" ht="16.5" customHeight="1" x14ac:dyDescent="0.3">
      <c r="A22" s="71" t="s">
        <v>2</v>
      </c>
      <c r="B22" s="73" t="s">
        <v>35</v>
      </c>
      <c r="C22" s="72"/>
      <c r="E22" s="9">
        <v>4300</v>
      </c>
    </row>
    <row r="23" spans="1:8" ht="16.5" customHeight="1" x14ac:dyDescent="0.3">
      <c r="C23" s="4" t="s">
        <v>3</v>
      </c>
      <c r="D23" s="4"/>
      <c r="E23" s="18">
        <f>SUM(E14:E22)</f>
        <v>46300.31</v>
      </c>
    </row>
    <row r="24" spans="1:8" ht="16.5" customHeight="1" x14ac:dyDescent="0.3">
      <c r="B24" s="50" t="s">
        <v>83</v>
      </c>
      <c r="C24" s="4"/>
      <c r="D24" s="4"/>
      <c r="E24" s="10"/>
    </row>
    <row r="25" spans="1:8" ht="16.5" customHeight="1" x14ac:dyDescent="0.3">
      <c r="A25" s="71" t="s">
        <v>2</v>
      </c>
      <c r="B25" s="72" t="s">
        <v>67</v>
      </c>
      <c r="C25" s="116"/>
      <c r="D25" s="72"/>
      <c r="E25" s="120">
        <v>49.8</v>
      </c>
      <c r="F25" s="72"/>
    </row>
    <row r="26" spans="1:8" ht="16.5" customHeight="1" x14ac:dyDescent="0.3">
      <c r="A26" s="71" t="s">
        <v>2</v>
      </c>
      <c r="B26" s="73" t="s">
        <v>66</v>
      </c>
      <c r="C26" s="119"/>
      <c r="D26" s="118"/>
      <c r="E26" s="121">
        <v>4258.8</v>
      </c>
      <c r="F26" s="72"/>
    </row>
    <row r="27" spans="1:8" ht="16.5" customHeight="1" x14ac:dyDescent="0.3">
      <c r="B27" s="72"/>
      <c r="C27" s="116"/>
      <c r="D27" s="72"/>
      <c r="E27" s="117">
        <f>SUM(E25:E26)</f>
        <v>4308.6000000000004</v>
      </c>
      <c r="F27" s="72"/>
    </row>
    <row r="28" spans="1:8" ht="16.5" customHeight="1" x14ac:dyDescent="0.3">
      <c r="B28" s="25"/>
      <c r="C28" s="29"/>
      <c r="D28" s="25"/>
      <c r="E28" s="30"/>
    </row>
    <row r="29" spans="1:8" ht="16.5" customHeight="1" x14ac:dyDescent="0.3">
      <c r="A29" s="160" t="s">
        <v>80</v>
      </c>
      <c r="B29" s="160"/>
      <c r="C29" s="160"/>
      <c r="D29" s="160"/>
      <c r="E29" s="16">
        <f>SUM(E23+E11+E4)</f>
        <v>581565.39</v>
      </c>
    </row>
    <row r="30" spans="1:8" ht="9.75" customHeight="1" x14ac:dyDescent="0.3">
      <c r="B30" s="12"/>
      <c r="C30" s="4"/>
      <c r="D30" s="4"/>
      <c r="E30" s="10"/>
    </row>
    <row r="31" spans="1:8" ht="16.5" customHeight="1" thickBot="1" x14ac:dyDescent="0.35">
      <c r="A31" s="6"/>
      <c r="B31" s="6"/>
      <c r="C31" s="6"/>
      <c r="D31" s="6"/>
      <c r="E31" s="20"/>
      <c r="F31" s="68"/>
    </row>
    <row r="32" spans="1:8" ht="9" customHeight="1" thickTop="1" x14ac:dyDescent="0.3">
      <c r="F32" s="25"/>
    </row>
    <row r="33" spans="1:13" ht="16.5" customHeight="1" x14ac:dyDescent="0.3">
      <c r="A33" s="70" t="s">
        <v>95</v>
      </c>
      <c r="B33" s="68"/>
      <c r="C33" s="68"/>
      <c r="D33" s="68"/>
      <c r="E33" s="68"/>
      <c r="F33" s="154">
        <f>SUM(E35:E36)</f>
        <v>452128</v>
      </c>
    </row>
    <row r="34" spans="1:13" ht="16.5" customHeight="1" x14ac:dyDescent="0.3">
      <c r="A34" s="25"/>
      <c r="B34" s="25"/>
      <c r="C34" s="25"/>
      <c r="D34" s="25"/>
      <c r="E34" s="25"/>
      <c r="F34" s="154"/>
    </row>
    <row r="35" spans="1:13" ht="11.25" customHeight="1" x14ac:dyDescent="0.3">
      <c r="A35" s="26" t="s">
        <v>2</v>
      </c>
      <c r="B35" s="25" t="s">
        <v>45</v>
      </c>
      <c r="C35" s="25"/>
      <c r="D35" s="25"/>
      <c r="E35" s="27">
        <v>330828</v>
      </c>
      <c r="F35" s="25"/>
    </row>
    <row r="36" spans="1:13" ht="16.5" customHeight="1" x14ac:dyDescent="0.3">
      <c r="A36" s="26" t="s">
        <v>2</v>
      </c>
      <c r="B36" s="25" t="s">
        <v>46</v>
      </c>
      <c r="C36" s="25"/>
      <c r="D36" s="25"/>
      <c r="E36" s="27">
        <v>121300</v>
      </c>
      <c r="F36" s="25"/>
    </row>
    <row r="37" spans="1:13" ht="9.75" customHeight="1" x14ac:dyDescent="0.3">
      <c r="A37" s="26"/>
      <c r="B37" s="25"/>
      <c r="C37" s="25"/>
      <c r="D37" s="25"/>
      <c r="E37" s="28"/>
      <c r="F37" s="25"/>
    </row>
    <row r="38" spans="1:13" ht="16.5" customHeight="1" x14ac:dyDescent="0.3">
      <c r="A38" s="25"/>
      <c r="B38" s="25"/>
      <c r="C38" s="29" t="s">
        <v>3</v>
      </c>
      <c r="D38" s="25"/>
      <c r="E38" s="30">
        <f>SUM(E35:E37)</f>
        <v>452128</v>
      </c>
      <c r="F38" s="25"/>
    </row>
    <row r="39" spans="1:13" ht="10.5" customHeight="1" x14ac:dyDescent="0.3">
      <c r="A39" s="25"/>
      <c r="B39" s="25"/>
      <c r="C39" s="25"/>
      <c r="D39" s="25"/>
      <c r="E39" s="25"/>
      <c r="F39" s="152">
        <f>SUM(E41:E46)</f>
        <v>67862</v>
      </c>
    </row>
    <row r="40" spans="1:13" ht="16.5" customHeight="1" x14ac:dyDescent="0.3">
      <c r="A40" s="25"/>
      <c r="B40" s="29" t="s">
        <v>41</v>
      </c>
      <c r="C40" s="25"/>
      <c r="D40" s="25"/>
      <c r="E40" s="25"/>
      <c r="F40" s="153"/>
    </row>
    <row r="41" spans="1:13" ht="16.5" customHeight="1" x14ac:dyDescent="0.3">
      <c r="A41" s="26" t="s">
        <v>2</v>
      </c>
      <c r="B41" s="25" t="s">
        <v>6</v>
      </c>
      <c r="C41" s="25"/>
      <c r="D41" s="25"/>
      <c r="E41" s="27">
        <v>13022</v>
      </c>
      <c r="F41" s="153"/>
    </row>
    <row r="42" spans="1:13" ht="16.5" customHeight="1" x14ac:dyDescent="0.3">
      <c r="A42" s="26" t="s">
        <v>2</v>
      </c>
      <c r="B42" s="25" t="s">
        <v>7</v>
      </c>
      <c r="C42" s="25"/>
      <c r="D42" s="25"/>
      <c r="E42" s="27">
        <v>16056</v>
      </c>
      <c r="F42" s="153"/>
    </row>
    <row r="43" spans="1:13" ht="16.5" customHeight="1" x14ac:dyDescent="0.3">
      <c r="A43" s="26" t="s">
        <v>2</v>
      </c>
      <c r="B43" s="25" t="s">
        <v>8</v>
      </c>
      <c r="C43" s="25"/>
      <c r="D43" s="25"/>
      <c r="E43" s="27">
        <v>19788</v>
      </c>
      <c r="F43" s="153"/>
    </row>
    <row r="44" spans="1:13" ht="19.5" customHeight="1" x14ac:dyDescent="0.3">
      <c r="A44" s="26" t="s">
        <v>2</v>
      </c>
      <c r="B44" s="25" t="s">
        <v>9</v>
      </c>
      <c r="C44" s="25"/>
      <c r="D44" s="25"/>
      <c r="E44" s="27">
        <v>18346</v>
      </c>
      <c r="F44" s="153"/>
    </row>
    <row r="45" spans="1:13" ht="16.5" customHeight="1" x14ac:dyDescent="0.3">
      <c r="A45" s="26" t="s">
        <v>2</v>
      </c>
      <c r="B45" s="25" t="s">
        <v>10</v>
      </c>
      <c r="C45" s="25"/>
      <c r="D45" s="25"/>
      <c r="E45" s="27">
        <v>650</v>
      </c>
      <c r="F45" s="25"/>
    </row>
    <row r="46" spans="1:13" ht="14.25" customHeight="1" x14ac:dyDescent="0.3">
      <c r="A46" s="26"/>
      <c r="B46" s="25"/>
      <c r="C46" s="25"/>
      <c r="D46" s="25"/>
      <c r="E46" s="28"/>
      <c r="F46" s="25"/>
      <c r="L46" s="3"/>
      <c r="M46" s="17"/>
    </row>
    <row r="47" spans="1:13" ht="16.5" customHeight="1" x14ac:dyDescent="0.3">
      <c r="A47" s="25"/>
      <c r="B47" s="25"/>
      <c r="C47" s="29" t="s">
        <v>3</v>
      </c>
      <c r="D47" s="25"/>
      <c r="E47" s="30">
        <f>SUM(E41:E46)</f>
        <v>67862</v>
      </c>
      <c r="F47" s="25"/>
    </row>
    <row r="48" spans="1:13" ht="16.5" customHeight="1" x14ac:dyDescent="0.3">
      <c r="A48" s="25"/>
      <c r="B48" s="25"/>
      <c r="C48" s="25"/>
      <c r="D48" s="25"/>
      <c r="E48" s="25"/>
      <c r="F48" s="25"/>
    </row>
    <row r="49" spans="1:7" ht="16.5" customHeight="1" x14ac:dyDescent="0.3">
      <c r="A49" s="25"/>
      <c r="B49" s="31" t="s">
        <v>11</v>
      </c>
      <c r="C49" s="32"/>
      <c r="D49" s="32"/>
      <c r="E49" s="33">
        <f>E38+E47</f>
        <v>519990</v>
      </c>
      <c r="F49" s="25"/>
    </row>
    <row r="50" spans="1:7" ht="16.5" customHeight="1" x14ac:dyDescent="0.3">
      <c r="A50" s="25"/>
      <c r="B50" s="25"/>
      <c r="C50" s="25"/>
      <c r="D50" s="25"/>
      <c r="E50" s="34"/>
      <c r="F50" s="25"/>
    </row>
    <row r="51" spans="1:7" ht="21.75" customHeight="1" x14ac:dyDescent="0.3">
      <c r="A51" s="25"/>
      <c r="B51" s="29" t="s">
        <v>4</v>
      </c>
      <c r="C51" s="25"/>
      <c r="D51" s="25"/>
      <c r="E51" s="25"/>
      <c r="F51" s="25"/>
    </row>
    <row r="52" spans="1:7" ht="16.5" customHeight="1" x14ac:dyDescent="0.3">
      <c r="A52" s="74" t="s">
        <v>2</v>
      </c>
      <c r="B52" s="75" t="s">
        <v>5</v>
      </c>
      <c r="C52" s="75"/>
      <c r="D52" s="25"/>
      <c r="E52" s="27">
        <v>2835</v>
      </c>
      <c r="F52" s="25"/>
      <c r="G52" s="5"/>
    </row>
    <row r="53" spans="1:7" ht="16.5" customHeight="1" x14ac:dyDescent="0.3">
      <c r="A53" s="74" t="s">
        <v>2</v>
      </c>
      <c r="B53" s="75" t="s">
        <v>34</v>
      </c>
      <c r="C53" s="75"/>
      <c r="D53" s="25"/>
      <c r="E53" s="27">
        <v>3744</v>
      </c>
      <c r="F53" s="25"/>
    </row>
    <row r="54" spans="1:7" ht="16.5" customHeight="1" x14ac:dyDescent="0.3">
      <c r="A54" s="74" t="s">
        <v>2</v>
      </c>
      <c r="B54" s="76" t="s">
        <v>36</v>
      </c>
      <c r="C54" s="75"/>
      <c r="D54" s="25"/>
      <c r="E54" s="27">
        <v>12271</v>
      </c>
      <c r="F54" s="25"/>
    </row>
    <row r="55" spans="1:7" ht="16.5" customHeight="1" x14ac:dyDescent="0.3">
      <c r="A55" s="26" t="s">
        <v>2</v>
      </c>
      <c r="B55" s="111" t="s">
        <v>62</v>
      </c>
      <c r="C55" s="72"/>
      <c r="E55" s="27">
        <v>150</v>
      </c>
      <c r="F55" s="25"/>
    </row>
    <row r="56" spans="1:7" ht="16.5" customHeight="1" x14ac:dyDescent="0.3">
      <c r="A56" s="125" t="s">
        <v>2</v>
      </c>
      <c r="B56" s="126" t="s">
        <v>78</v>
      </c>
      <c r="C56" s="127"/>
      <c r="D56" s="127"/>
      <c r="E56" s="128">
        <v>3445.41</v>
      </c>
      <c r="F56" s="25"/>
    </row>
    <row r="57" spans="1:7" ht="16.5" customHeight="1" x14ac:dyDescent="0.3">
      <c r="A57" s="26" t="s">
        <v>2</v>
      </c>
      <c r="B57" s="111" t="s">
        <v>63</v>
      </c>
      <c r="C57" s="72"/>
      <c r="E57" s="27">
        <v>9977</v>
      </c>
      <c r="F57" s="25"/>
    </row>
    <row r="58" spans="1:7" ht="27" customHeight="1" x14ac:dyDescent="0.3">
      <c r="A58" s="26" t="s">
        <v>2</v>
      </c>
      <c r="B58" s="124" t="s">
        <v>79</v>
      </c>
      <c r="C58" s="72"/>
      <c r="E58" s="27">
        <v>4506</v>
      </c>
      <c r="F58" s="25"/>
    </row>
    <row r="59" spans="1:7" ht="16.5" customHeight="1" x14ac:dyDescent="0.3">
      <c r="A59" s="26" t="s">
        <v>2</v>
      </c>
      <c r="B59" s="111" t="s">
        <v>35</v>
      </c>
      <c r="C59" s="75"/>
      <c r="D59" s="25"/>
      <c r="E59" s="27">
        <v>4300</v>
      </c>
      <c r="F59" s="25"/>
    </row>
    <row r="60" spans="1:7" ht="16.5" customHeight="1" x14ac:dyDescent="0.3">
      <c r="A60" s="26"/>
      <c r="B60" s="25" t="s">
        <v>16</v>
      </c>
      <c r="C60" s="25"/>
      <c r="D60" s="25"/>
      <c r="E60" s="27">
        <v>4544.1000000000004</v>
      </c>
      <c r="F60" s="25"/>
    </row>
    <row r="61" spans="1:7" ht="16.5" customHeight="1" x14ac:dyDescent="0.3">
      <c r="A61" s="25"/>
      <c r="B61" s="35" t="s">
        <v>37</v>
      </c>
      <c r="C61" s="32"/>
      <c r="D61" s="36"/>
      <c r="E61" s="33">
        <f>SUM(E52:E60)</f>
        <v>45772.51</v>
      </c>
      <c r="F61" s="25"/>
    </row>
    <row r="62" spans="1:7" ht="16.5" customHeight="1" x14ac:dyDescent="0.3">
      <c r="A62" s="25"/>
      <c r="B62" s="25"/>
      <c r="C62" s="29"/>
      <c r="D62" s="25"/>
      <c r="E62" s="30"/>
      <c r="F62" s="25"/>
    </row>
    <row r="63" spans="1:7" ht="16.5" customHeight="1" x14ac:dyDescent="0.3">
      <c r="A63" s="130"/>
      <c r="B63" s="131" t="s">
        <v>83</v>
      </c>
      <c r="C63" s="131"/>
      <c r="D63" s="130"/>
      <c r="E63" s="132"/>
      <c r="F63" s="25"/>
    </row>
    <row r="64" spans="1:7" ht="16.5" customHeight="1" x14ac:dyDescent="0.3">
      <c r="A64" s="133" t="s">
        <v>2</v>
      </c>
      <c r="B64" s="130" t="s">
        <v>67</v>
      </c>
      <c r="C64" s="131"/>
      <c r="D64" s="130"/>
      <c r="E64" s="132">
        <v>49.8</v>
      </c>
      <c r="F64" s="25"/>
    </row>
    <row r="65" spans="1:7" ht="16.5" customHeight="1" x14ac:dyDescent="0.3">
      <c r="A65" s="133" t="s">
        <v>2</v>
      </c>
      <c r="B65" s="134" t="s">
        <v>66</v>
      </c>
      <c r="C65" s="135"/>
      <c r="D65" s="136"/>
      <c r="E65" s="137">
        <v>1800.5</v>
      </c>
      <c r="F65" s="25"/>
    </row>
    <row r="66" spans="1:7" ht="4.5" customHeight="1" x14ac:dyDescent="0.3">
      <c r="A66" s="133"/>
      <c r="B66" s="138"/>
      <c r="C66" s="131"/>
      <c r="D66" s="130"/>
      <c r="E66" s="132"/>
      <c r="F66" s="25"/>
    </row>
    <row r="67" spans="1:7" ht="16.5" customHeight="1" x14ac:dyDescent="0.3">
      <c r="A67" s="130"/>
      <c r="B67" s="130" t="s">
        <v>84</v>
      </c>
      <c r="C67" s="131"/>
      <c r="D67" s="130"/>
      <c r="E67" s="132">
        <f>SUM(E64:E65)</f>
        <v>1850.3</v>
      </c>
      <c r="F67" s="25"/>
    </row>
    <row r="68" spans="1:7" ht="16.5" customHeight="1" thickBot="1" x14ac:dyDescent="0.35">
      <c r="A68" s="26"/>
      <c r="B68" s="25"/>
      <c r="C68" s="25"/>
      <c r="D68" s="25"/>
      <c r="E68" s="37"/>
      <c r="F68" s="10"/>
      <c r="G68" s="10"/>
    </row>
    <row r="69" spans="1:7" ht="16.5" customHeight="1" thickBot="1" x14ac:dyDescent="0.35">
      <c r="A69" s="25"/>
      <c r="B69" s="38" t="s">
        <v>38</v>
      </c>
      <c r="C69" s="39"/>
      <c r="D69" s="39"/>
      <c r="E69" s="40">
        <f>SUM(E49+E61)</f>
        <v>565762.51</v>
      </c>
    </row>
    <row r="70" spans="1:7" ht="16.5" customHeight="1" thickBot="1" x14ac:dyDescent="0.35">
      <c r="A70" s="6"/>
      <c r="B70" s="6"/>
      <c r="C70" s="13"/>
      <c r="D70" s="6"/>
      <c r="E70" s="14"/>
      <c r="F70" s="69"/>
    </row>
    <row r="71" spans="1:7" ht="16.5" customHeight="1" thickTop="1" x14ac:dyDescent="0.3">
      <c r="C71" s="4"/>
      <c r="E71" s="10"/>
      <c r="F71" s="69"/>
    </row>
    <row r="73" spans="1:7" ht="16.5" customHeight="1" x14ac:dyDescent="0.3">
      <c r="A73" s="78" t="s">
        <v>12</v>
      </c>
      <c r="B73" s="69"/>
      <c r="C73" s="69"/>
      <c r="D73" s="69"/>
      <c r="E73" s="69"/>
    </row>
    <row r="74" spans="1:7" ht="14.25" customHeight="1" x14ac:dyDescent="0.3"/>
    <row r="75" spans="1:7" ht="16.5" customHeight="1" x14ac:dyDescent="0.3">
      <c r="B75" s="4" t="s">
        <v>82</v>
      </c>
      <c r="E75" s="10">
        <f>SUM(E29)</f>
        <v>581565.39</v>
      </c>
    </row>
    <row r="76" spans="1:7" ht="6" customHeight="1" x14ac:dyDescent="0.3"/>
    <row r="77" spans="1:7" ht="16.5" customHeight="1" x14ac:dyDescent="0.3">
      <c r="A77" s="4" t="s">
        <v>69</v>
      </c>
    </row>
    <row r="78" spans="1:7" ht="8.25" customHeight="1" x14ac:dyDescent="0.3"/>
    <row r="79" spans="1:7" ht="16.5" customHeight="1" x14ac:dyDescent="0.3">
      <c r="B79" s="4" t="s">
        <v>49</v>
      </c>
      <c r="D79" s="50" t="s">
        <v>47</v>
      </c>
      <c r="E79" s="10">
        <f>SUM(E80:E81)</f>
        <v>519990.14</v>
      </c>
      <c r="F79" s="1" t="s">
        <v>50</v>
      </c>
    </row>
    <row r="80" spans="1:7" ht="16.5" customHeight="1" x14ac:dyDescent="0.3">
      <c r="A80" s="3" t="s">
        <v>2</v>
      </c>
      <c r="B80" s="1" t="s">
        <v>14</v>
      </c>
      <c r="D80" s="50"/>
      <c r="E80" s="9">
        <f>SUM(E38)</f>
        <v>452128</v>
      </c>
    </row>
    <row r="81" spans="1:6" ht="16.5" customHeight="1" x14ac:dyDescent="0.3">
      <c r="A81" s="3" t="s">
        <v>2</v>
      </c>
      <c r="B81" s="1" t="s">
        <v>39</v>
      </c>
      <c r="D81" s="50"/>
      <c r="E81" s="9">
        <v>67862.14</v>
      </c>
    </row>
    <row r="82" spans="1:6" ht="11.25" customHeight="1" x14ac:dyDescent="0.3">
      <c r="A82" s="3"/>
      <c r="D82" s="50"/>
      <c r="E82" s="10"/>
    </row>
    <row r="83" spans="1:6" ht="32.25" customHeight="1" x14ac:dyDescent="0.3">
      <c r="B83" s="159" t="s">
        <v>96</v>
      </c>
      <c r="C83" s="159"/>
      <c r="D83" s="50" t="s">
        <v>47</v>
      </c>
      <c r="E83" s="10">
        <f>SUM(E61)</f>
        <v>45772.51</v>
      </c>
      <c r="F83" s="122"/>
    </row>
    <row r="84" spans="1:6" ht="16.5" customHeight="1" x14ac:dyDescent="0.3">
      <c r="B84" s="123"/>
      <c r="C84" s="123"/>
      <c r="E84" s="10"/>
      <c r="F84" s="122"/>
    </row>
    <row r="85" spans="1:6" ht="16.5" customHeight="1" x14ac:dyDescent="0.3">
      <c r="B85" s="139" t="s">
        <v>83</v>
      </c>
      <c r="C85" s="139"/>
      <c r="D85" s="130"/>
      <c r="E85" s="132">
        <f>SUM(E67)</f>
        <v>1850.3</v>
      </c>
      <c r="F85" s="122"/>
    </row>
    <row r="86" spans="1:6" ht="28.5" customHeight="1" x14ac:dyDescent="0.3">
      <c r="A86" s="74"/>
      <c r="B86" s="75"/>
      <c r="E86" s="9"/>
      <c r="F86" s="122"/>
    </row>
    <row r="87" spans="1:6" ht="0.75" customHeight="1" x14ac:dyDescent="0.3">
      <c r="F87" s="155"/>
    </row>
    <row r="88" spans="1:6" ht="16.5" customHeight="1" x14ac:dyDescent="0.3">
      <c r="A88" s="8" t="s">
        <v>17</v>
      </c>
      <c r="B88" s="8" t="s">
        <v>48</v>
      </c>
      <c r="C88" s="7"/>
      <c r="D88" s="7"/>
      <c r="E88" s="7"/>
      <c r="F88" s="156"/>
    </row>
    <row r="89" spans="1:6" ht="16.5" customHeight="1" x14ac:dyDescent="0.3">
      <c r="A89" s="7"/>
      <c r="B89" s="7" t="s">
        <v>16</v>
      </c>
      <c r="C89" s="7"/>
      <c r="D89" s="7"/>
      <c r="E89" s="22">
        <v>527.79999999999995</v>
      </c>
    </row>
    <row r="90" spans="1:6" ht="16.5" customHeight="1" x14ac:dyDescent="0.3">
      <c r="A90" s="7"/>
      <c r="B90" s="42" t="s">
        <v>15</v>
      </c>
      <c r="C90" s="42"/>
      <c r="D90" s="42"/>
      <c r="E90" s="115">
        <v>15274.94</v>
      </c>
      <c r="F90" s="77"/>
    </row>
    <row r="91" spans="1:6" ht="16.5" customHeight="1" thickBot="1" x14ac:dyDescent="0.35">
      <c r="B91" s="112" t="s">
        <v>68</v>
      </c>
      <c r="C91" s="113"/>
      <c r="D91" s="113"/>
      <c r="E91" s="114">
        <f>SUM(E89:E90)</f>
        <v>15802.74</v>
      </c>
    </row>
    <row r="92" spans="1:6" ht="16.5" customHeight="1" x14ac:dyDescent="0.3">
      <c r="B92" s="129"/>
      <c r="C92" s="8"/>
      <c r="D92" s="8"/>
      <c r="E92" s="22"/>
    </row>
    <row r="93" spans="1:6" ht="16.5" customHeight="1" x14ac:dyDescent="0.3">
      <c r="B93" s="7" t="s">
        <v>89</v>
      </c>
      <c r="C93" s="7"/>
      <c r="D93" s="7"/>
      <c r="E93" s="19">
        <f>SUM(E26-E65)</f>
        <v>2458.3000000000002</v>
      </c>
      <c r="F93" s="67"/>
    </row>
    <row r="94" spans="1:6" ht="16.5" customHeight="1" x14ac:dyDescent="0.3">
      <c r="B94" s="7"/>
      <c r="C94" s="7"/>
      <c r="D94" s="7"/>
      <c r="E94" s="19"/>
      <c r="F94" s="67"/>
    </row>
    <row r="95" spans="1:6" ht="16.5" customHeight="1" x14ac:dyDescent="0.3">
      <c r="B95" s="7"/>
      <c r="C95" s="7"/>
      <c r="D95" s="7"/>
      <c r="E95" s="19"/>
      <c r="F95" s="67"/>
    </row>
    <row r="96" spans="1:6" ht="19.5" customHeight="1" x14ac:dyDescent="0.3">
      <c r="B96" s="7"/>
      <c r="C96" s="7"/>
      <c r="D96" s="7"/>
      <c r="E96" s="19"/>
      <c r="F96" s="67"/>
    </row>
    <row r="97" spans="1:6" ht="19.5" customHeight="1" x14ac:dyDescent="0.3">
      <c r="B97" s="7"/>
      <c r="C97" s="7"/>
      <c r="D97" s="7"/>
      <c r="E97" s="19"/>
      <c r="F97" s="67"/>
    </row>
    <row r="98" spans="1:6" ht="16.5" customHeight="1" x14ac:dyDescent="0.3">
      <c r="B98" s="7"/>
      <c r="C98" s="7"/>
      <c r="D98" s="7"/>
      <c r="E98" s="19"/>
      <c r="F98" s="67"/>
    </row>
    <row r="99" spans="1:6" ht="16.5" customHeight="1" x14ac:dyDescent="0.3">
      <c r="A99" s="1" t="s">
        <v>87</v>
      </c>
      <c r="B99" s="7"/>
      <c r="C99" s="7"/>
      <c r="D99" s="7"/>
      <c r="E99" s="19"/>
      <c r="F99" s="67"/>
    </row>
    <row r="100" spans="1:6" ht="16.5" customHeight="1" x14ac:dyDescent="0.3">
      <c r="A100" s="1" t="s">
        <v>88</v>
      </c>
      <c r="B100" s="7"/>
      <c r="C100" s="7"/>
      <c r="D100" s="7"/>
      <c r="E100" s="19"/>
      <c r="F100" s="67"/>
    </row>
    <row r="101" spans="1:6" ht="16.5" customHeight="1" x14ac:dyDescent="0.3">
      <c r="B101" s="72" t="s">
        <v>85</v>
      </c>
      <c r="C101" s="72"/>
      <c r="D101" s="72"/>
      <c r="E101" s="120">
        <v>55870.09</v>
      </c>
      <c r="F101" s="67"/>
    </row>
    <row r="102" spans="1:6" ht="8.25" customHeight="1" x14ac:dyDescent="0.3">
      <c r="B102" s="142"/>
      <c r="C102" s="118"/>
      <c r="D102" s="118"/>
      <c r="E102" s="121"/>
      <c r="F102" s="143"/>
    </row>
    <row r="103" spans="1:6" ht="16.5" customHeight="1" x14ac:dyDescent="0.3">
      <c r="B103" s="140" t="s">
        <v>86</v>
      </c>
      <c r="C103" s="140"/>
      <c r="D103" s="140"/>
      <c r="E103" s="141">
        <f>SUM(E101:E102)</f>
        <v>55870.09</v>
      </c>
      <c r="F103" s="67"/>
    </row>
    <row r="104" spans="1:6" ht="16.5" customHeight="1" x14ac:dyDescent="0.3">
      <c r="B104" s="7"/>
      <c r="C104" s="7"/>
      <c r="D104" s="7"/>
      <c r="E104" s="19"/>
      <c r="F104" s="67"/>
    </row>
    <row r="105" spans="1:6" ht="16.5" customHeight="1" x14ac:dyDescent="0.3">
      <c r="B105" s="7"/>
      <c r="C105" s="7"/>
      <c r="D105" s="7"/>
      <c r="E105" s="19"/>
      <c r="F105" s="67"/>
    </row>
    <row r="106" spans="1:6" ht="16.5" customHeight="1" x14ac:dyDescent="0.3">
      <c r="B106" s="7"/>
      <c r="C106" s="7"/>
      <c r="D106" s="7"/>
      <c r="E106" s="19"/>
      <c r="F106" s="67"/>
    </row>
    <row r="107" spans="1:6" ht="16.5" customHeight="1" x14ac:dyDescent="0.3">
      <c r="A107" s="148" t="s">
        <v>40</v>
      </c>
      <c r="B107" s="148"/>
    </row>
    <row r="108" spans="1:6" ht="16.5" customHeight="1" x14ac:dyDescent="0.3">
      <c r="B108" s="1" t="s">
        <v>31</v>
      </c>
      <c r="D108" s="15" t="s">
        <v>64</v>
      </c>
      <c r="E108" s="67"/>
    </row>
    <row r="109" spans="1:6" ht="16.5" customHeight="1" x14ac:dyDescent="0.3">
      <c r="A109" s="148" t="s">
        <v>71</v>
      </c>
      <c r="B109" s="148"/>
      <c r="D109" s="15" t="s">
        <v>65</v>
      </c>
      <c r="E109" s="67"/>
    </row>
    <row r="110" spans="1:6" ht="16.5" customHeight="1" x14ac:dyDescent="0.35">
      <c r="F110" s="24"/>
    </row>
    <row r="111" spans="1:6" ht="16.5" customHeight="1" x14ac:dyDescent="0.35">
      <c r="E111" s="9"/>
      <c r="F111" s="24"/>
    </row>
    <row r="112" spans="1:6" ht="16.5" customHeight="1" x14ac:dyDescent="0.3">
      <c r="A112" s="23"/>
      <c r="B112" s="7"/>
      <c r="C112" s="7"/>
      <c r="D112" s="7"/>
      <c r="E112" s="19"/>
    </row>
    <row r="113" spans="1:15" ht="16.5" customHeight="1" x14ac:dyDescent="0.3">
      <c r="A113" s="23"/>
      <c r="B113" s="7"/>
      <c r="C113" s="7"/>
      <c r="D113" s="7"/>
      <c r="E113" s="19"/>
    </row>
    <row r="114" spans="1:15" ht="16.5" customHeight="1" x14ac:dyDescent="0.3">
      <c r="C114" s="22"/>
      <c r="D114" s="8"/>
      <c r="E114" s="22"/>
      <c r="O114" s="7"/>
    </row>
    <row r="115" spans="1:15" ht="16.5" customHeight="1" x14ac:dyDescent="0.3">
      <c r="B115" s="21"/>
      <c r="C115" s="19"/>
    </row>
    <row r="116" spans="1:15" ht="16.5" customHeight="1" x14ac:dyDescent="0.3">
      <c r="C116" s="9"/>
    </row>
  </sheetData>
  <mergeCells count="10">
    <mergeCell ref="A109:B109"/>
    <mergeCell ref="A1:F1"/>
    <mergeCell ref="A107:B107"/>
    <mergeCell ref="F7:F9"/>
    <mergeCell ref="F39:F44"/>
    <mergeCell ref="F33:F34"/>
    <mergeCell ref="F87:F88"/>
    <mergeCell ref="F14:F17"/>
    <mergeCell ref="B83:C83"/>
    <mergeCell ref="A29:D29"/>
  </mergeCells>
  <printOptions horizontalCentered="1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opLeftCell="A28" workbookViewId="0">
      <selection activeCell="P32" sqref="P32"/>
    </sheetView>
  </sheetViews>
  <sheetFormatPr defaultRowHeight="14.4" x14ac:dyDescent="0.3"/>
  <cols>
    <col min="10" max="10" width="3.88671875" customWidth="1"/>
  </cols>
  <sheetData>
    <row r="1" spans="1:9" x14ac:dyDescent="0.3">
      <c r="A1" s="161" t="s">
        <v>18</v>
      </c>
      <c r="B1" s="161"/>
      <c r="C1" s="161"/>
      <c r="D1" s="161"/>
      <c r="E1" s="161"/>
      <c r="F1" s="161"/>
      <c r="G1" s="161"/>
      <c r="H1" s="161"/>
      <c r="I1" s="161"/>
    </row>
    <row r="2" spans="1:9" ht="7.5" customHeight="1" x14ac:dyDescent="0.3">
      <c r="A2" s="45"/>
      <c r="B2" s="45"/>
      <c r="C2" s="45"/>
      <c r="D2" s="45"/>
      <c r="E2" s="45"/>
      <c r="F2" s="45"/>
      <c r="G2" s="45"/>
      <c r="H2" s="45"/>
      <c r="I2" s="45"/>
    </row>
    <row r="15" spans="1:9" ht="21" x14ac:dyDescent="0.4">
      <c r="A15" s="162" t="s">
        <v>19</v>
      </c>
      <c r="B15" s="162"/>
      <c r="C15" s="162"/>
      <c r="D15" s="162"/>
      <c r="E15" s="162"/>
      <c r="F15" s="162"/>
      <c r="G15" s="162"/>
      <c r="H15" s="162"/>
      <c r="I15" s="162"/>
    </row>
    <row r="17" spans="1:9" ht="21" x14ac:dyDescent="0.4">
      <c r="A17" s="162" t="s">
        <v>70</v>
      </c>
      <c r="B17" s="162"/>
      <c r="C17" s="162"/>
      <c r="D17" s="162"/>
      <c r="E17" s="162"/>
      <c r="F17" s="162"/>
      <c r="G17" s="162"/>
      <c r="H17" s="162"/>
      <c r="I17" s="162"/>
    </row>
    <row r="19" spans="1:9" ht="18" x14ac:dyDescent="0.35">
      <c r="A19" s="163" t="s">
        <v>26</v>
      </c>
      <c r="B19" s="163"/>
      <c r="C19" s="163"/>
      <c r="D19" s="163"/>
      <c r="E19" s="163"/>
      <c r="F19" s="163"/>
      <c r="G19" s="163"/>
      <c r="H19" s="163"/>
      <c r="I19" s="163"/>
    </row>
    <row r="41" spans="1:5" x14ac:dyDescent="0.3">
      <c r="A41" s="49" t="s">
        <v>42</v>
      </c>
      <c r="B41" s="49"/>
      <c r="C41" s="49"/>
      <c r="D41" s="49"/>
      <c r="E41" s="49"/>
    </row>
    <row r="42" spans="1:5" x14ac:dyDescent="0.3">
      <c r="A42" s="164" t="s">
        <v>71</v>
      </c>
      <c r="B42" s="164"/>
      <c r="C42" s="164"/>
      <c r="D42" s="49"/>
      <c r="E42" s="49"/>
    </row>
  </sheetData>
  <mergeCells count="5">
    <mergeCell ref="A1:I1"/>
    <mergeCell ref="A15:I15"/>
    <mergeCell ref="A17:I17"/>
    <mergeCell ref="A19:I19"/>
    <mergeCell ref="A42:C42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opLeftCell="A22" workbookViewId="0">
      <selection activeCell="L42" sqref="L42"/>
    </sheetView>
  </sheetViews>
  <sheetFormatPr defaultColWidth="9.109375" defaultRowHeight="16.5" customHeight="1" x14ac:dyDescent="0.3"/>
  <cols>
    <col min="1" max="1" width="22" style="1" customWidth="1"/>
    <col min="2" max="2" width="17.109375" style="1" customWidth="1"/>
    <col min="3" max="3" width="17.6640625" style="1" customWidth="1"/>
    <col min="4" max="4" width="21.33203125" style="1" customWidth="1"/>
    <col min="5" max="5" width="14.6640625" style="1" customWidth="1"/>
    <col min="6" max="16384" width="9.109375" style="1"/>
  </cols>
  <sheetData>
    <row r="1" spans="1:5" ht="16.5" customHeight="1" x14ac:dyDescent="0.3">
      <c r="A1" s="149" t="s">
        <v>90</v>
      </c>
      <c r="B1" s="149"/>
      <c r="C1" s="149"/>
      <c r="D1" s="149"/>
    </row>
    <row r="3" spans="1:5" ht="16.5" customHeight="1" x14ac:dyDescent="0.3">
      <c r="A3" s="50" t="s">
        <v>51</v>
      </c>
    </row>
    <row r="4" spans="1:5" ht="16.5" customHeight="1" thickBot="1" x14ac:dyDescent="0.35"/>
    <row r="5" spans="1:5" ht="25.5" customHeight="1" thickBot="1" x14ac:dyDescent="0.35">
      <c r="A5" s="51" t="s">
        <v>30</v>
      </c>
      <c r="B5" s="86" t="s">
        <v>55</v>
      </c>
      <c r="C5" s="86" t="s">
        <v>61</v>
      </c>
      <c r="D5" s="86" t="s">
        <v>91</v>
      </c>
    </row>
    <row r="6" spans="1:5" ht="21.75" customHeight="1" x14ac:dyDescent="0.3">
      <c r="A6" s="54" t="s">
        <v>20</v>
      </c>
      <c r="B6" s="87">
        <v>149940</v>
      </c>
      <c r="C6" s="90">
        <v>158375</v>
      </c>
      <c r="D6" s="93">
        <v>158375</v>
      </c>
    </row>
    <row r="7" spans="1:5" ht="21.75" customHeight="1" x14ac:dyDescent="0.3">
      <c r="A7" s="55" t="s">
        <v>22</v>
      </c>
      <c r="B7" s="88">
        <v>48288</v>
      </c>
      <c r="C7" s="91">
        <v>49973</v>
      </c>
      <c r="D7" s="94">
        <v>49973</v>
      </c>
    </row>
    <row r="8" spans="1:5" ht="21.75" customHeight="1" x14ac:dyDescent="0.3">
      <c r="A8" s="55" t="s">
        <v>24</v>
      </c>
      <c r="B8" s="88">
        <v>74527</v>
      </c>
      <c r="C8" s="91">
        <v>74528</v>
      </c>
      <c r="D8" s="94">
        <v>74528</v>
      </c>
    </row>
    <row r="9" spans="1:5" ht="28.5" customHeight="1" thickBot="1" x14ac:dyDescent="0.35">
      <c r="A9" s="103" t="s">
        <v>56</v>
      </c>
      <c r="B9" s="89">
        <v>0</v>
      </c>
      <c r="C9" s="92">
        <v>5397.9</v>
      </c>
      <c r="D9" s="95">
        <v>5397.9</v>
      </c>
    </row>
    <row r="10" spans="1:5" ht="25.5" customHeight="1" thickBot="1" x14ac:dyDescent="0.35">
      <c r="A10" s="102"/>
      <c r="B10" s="57">
        <f>SUM(B6:B9)</f>
        <v>272755</v>
      </c>
      <c r="C10" s="58">
        <f>SUM(C6:C9)</f>
        <v>288273.90000000002</v>
      </c>
      <c r="D10" s="59">
        <f>SUM(D6:D9)</f>
        <v>288273.90000000002</v>
      </c>
    </row>
    <row r="11" spans="1:5" ht="16.5" customHeight="1" x14ac:dyDescent="0.3">
      <c r="B11" s="60"/>
      <c r="C11" s="60"/>
      <c r="D11" s="60"/>
    </row>
    <row r="13" spans="1:5" ht="16.5" customHeight="1" x14ac:dyDescent="0.3">
      <c r="A13" s="50" t="s">
        <v>25</v>
      </c>
    </row>
    <row r="14" spans="1:5" ht="16.5" customHeight="1" thickBot="1" x14ac:dyDescent="0.35"/>
    <row r="15" spans="1:5" ht="36" customHeight="1" thickBot="1" x14ac:dyDescent="0.35">
      <c r="A15" s="51" t="s">
        <v>30</v>
      </c>
      <c r="B15" s="52" t="s">
        <v>27</v>
      </c>
      <c r="C15" s="53" t="s">
        <v>15</v>
      </c>
      <c r="D15" s="82" t="s">
        <v>44</v>
      </c>
      <c r="E15" s="104" t="s">
        <v>52</v>
      </c>
    </row>
    <row r="16" spans="1:5" ht="21.75" customHeight="1" x14ac:dyDescent="0.3">
      <c r="A16" s="54" t="s">
        <v>20</v>
      </c>
      <c r="B16" s="61">
        <v>146226.84</v>
      </c>
      <c r="C16" s="62">
        <v>11688.33</v>
      </c>
      <c r="D16" s="80">
        <f>SUM(B16:C16)</f>
        <v>157915.16999999998</v>
      </c>
      <c r="E16" s="105">
        <f>SUM(D6-D16)</f>
        <v>459.8300000000163</v>
      </c>
    </row>
    <row r="17" spans="1:7" ht="21.75" customHeight="1" x14ac:dyDescent="0.3">
      <c r="A17" s="55" t="s">
        <v>22</v>
      </c>
      <c r="B17" s="63">
        <v>39976.129999999997</v>
      </c>
      <c r="C17" s="64">
        <v>7644.68</v>
      </c>
      <c r="D17" s="81">
        <f>SUM(B17:C17)</f>
        <v>47620.81</v>
      </c>
      <c r="E17" s="106">
        <f>SUM(D7-D17)</f>
        <v>2352.1900000000023</v>
      </c>
    </row>
    <row r="18" spans="1:7" ht="21.75" customHeight="1" x14ac:dyDescent="0.3">
      <c r="A18" s="99" t="s">
        <v>24</v>
      </c>
      <c r="B18" s="65">
        <v>68043.070000000007</v>
      </c>
      <c r="C18" s="100">
        <v>4243.46</v>
      </c>
      <c r="D18" s="101">
        <f>SUM(B18:C18)</f>
        <v>72286.530000000013</v>
      </c>
      <c r="E18" s="107">
        <f>SUM(D8-D18)</f>
        <v>2241.4699999999866</v>
      </c>
    </row>
    <row r="19" spans="1:7" ht="58.5" customHeight="1" thickBot="1" x14ac:dyDescent="0.35">
      <c r="A19" s="147" t="s">
        <v>57</v>
      </c>
      <c r="B19" s="144">
        <v>5397.9</v>
      </c>
      <c r="C19" s="145">
        <v>0</v>
      </c>
      <c r="D19" s="146">
        <f>SUM(B19:C19)</f>
        <v>5397.9</v>
      </c>
      <c r="E19" s="108">
        <f>SUM(B19-D19)</f>
        <v>0</v>
      </c>
    </row>
    <row r="20" spans="1:7" ht="25.5" customHeight="1" thickBot="1" x14ac:dyDescent="0.35">
      <c r="A20" s="56"/>
      <c r="B20" s="57">
        <f>SUM(B16:B19)</f>
        <v>259643.94</v>
      </c>
      <c r="C20" s="58">
        <f>SUM(C16:C19)</f>
        <v>23576.47</v>
      </c>
      <c r="D20" s="59">
        <f>SUM(D16:D19)</f>
        <v>283220.41000000003</v>
      </c>
      <c r="E20" s="109">
        <f>SUM(E16:E19)</f>
        <v>5053.4900000000052</v>
      </c>
    </row>
    <row r="21" spans="1:7" ht="16.5" customHeight="1" x14ac:dyDescent="0.3">
      <c r="G21" s="79"/>
    </row>
    <row r="22" spans="1:7" ht="16.5" customHeight="1" x14ac:dyDescent="0.3">
      <c r="C22" s="1" t="s">
        <v>93</v>
      </c>
    </row>
    <row r="23" spans="1:7" ht="16.5" customHeight="1" x14ac:dyDescent="0.3">
      <c r="A23" s="4" t="s">
        <v>28</v>
      </c>
      <c r="B23" s="9"/>
      <c r="C23" s="83">
        <f>SUM(D10)</f>
        <v>288273.90000000002</v>
      </c>
      <c r="D23" s="1" t="s">
        <v>54</v>
      </c>
    </row>
    <row r="24" spans="1:7" ht="16.5" customHeight="1" x14ac:dyDescent="0.3">
      <c r="A24" s="4" t="s">
        <v>29</v>
      </c>
      <c r="B24" s="9"/>
      <c r="C24" s="83">
        <f>SUM(D20)</f>
        <v>283220.41000000003</v>
      </c>
      <c r="D24" s="1" t="s">
        <v>54</v>
      </c>
      <c r="E24" s="83"/>
    </row>
    <row r="25" spans="1:7" ht="4.5" customHeight="1" x14ac:dyDescent="0.3">
      <c r="A25" s="97"/>
      <c r="B25" s="11"/>
      <c r="C25" s="98"/>
      <c r="D25" s="77"/>
    </row>
    <row r="26" spans="1:7" ht="30" customHeight="1" x14ac:dyDescent="0.3">
      <c r="A26" s="159" t="s">
        <v>53</v>
      </c>
      <c r="B26" s="159"/>
      <c r="C26" s="84">
        <f>SUM(C23-C24+C25)</f>
        <v>5053.4899999999907</v>
      </c>
      <c r="D26" s="4" t="s">
        <v>54</v>
      </c>
    </row>
    <row r="27" spans="1:7" ht="16.5" customHeight="1" x14ac:dyDescent="0.3">
      <c r="B27" s="66"/>
      <c r="C27" s="85"/>
    </row>
    <row r="28" spans="1:7" ht="16.5" customHeight="1" x14ac:dyDescent="0.3">
      <c r="A28" s="1" t="s">
        <v>58</v>
      </c>
      <c r="C28" s="15"/>
    </row>
    <row r="29" spans="1:7" ht="18" customHeight="1" x14ac:dyDescent="0.3">
      <c r="A29" s="148" t="s">
        <v>59</v>
      </c>
      <c r="B29" s="148"/>
      <c r="C29" s="148"/>
      <c r="D29" s="148"/>
      <c r="E29" s="148"/>
      <c r="F29" s="148"/>
    </row>
    <row r="30" spans="1:7" ht="16.5" customHeight="1" x14ac:dyDescent="0.3">
      <c r="A30" s="1" t="s">
        <v>92</v>
      </c>
    </row>
    <row r="33" spans="1:6" ht="16.5" customHeight="1" x14ac:dyDescent="0.3">
      <c r="A33" s="148" t="s">
        <v>40</v>
      </c>
      <c r="B33" s="148"/>
      <c r="D33" s="165" t="s">
        <v>64</v>
      </c>
      <c r="E33" s="165"/>
      <c r="F33" s="165"/>
    </row>
    <row r="34" spans="1:6" ht="16.5" customHeight="1" x14ac:dyDescent="0.3">
      <c r="A34" s="1" t="s">
        <v>32</v>
      </c>
      <c r="D34" s="165" t="s">
        <v>60</v>
      </c>
      <c r="E34" s="165"/>
      <c r="F34" s="165"/>
    </row>
    <row r="35" spans="1:6" ht="16.5" customHeight="1" x14ac:dyDescent="0.3">
      <c r="A35" s="15" t="s">
        <v>94</v>
      </c>
      <c r="B35" s="15"/>
    </row>
  </sheetData>
  <mergeCells count="6">
    <mergeCell ref="A1:D1"/>
    <mergeCell ref="A33:B33"/>
    <mergeCell ref="D33:F33"/>
    <mergeCell ref="D34:F34"/>
    <mergeCell ref="A26:B26"/>
    <mergeCell ref="A29:F29"/>
  </mergeCells>
  <printOptions horizontalCentered="1"/>
  <pageMargins left="0.59055118110236227" right="0.39370078740157483" top="0.98425196850393704" bottom="0.9842519685039370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topLeftCell="A13" workbookViewId="0">
      <selection activeCell="M32" sqref="M32"/>
    </sheetView>
  </sheetViews>
  <sheetFormatPr defaultRowHeight="14.4" x14ac:dyDescent="0.3"/>
  <cols>
    <col min="10" max="10" width="4.5546875" customWidth="1"/>
  </cols>
  <sheetData>
    <row r="1" spans="1:9" x14ac:dyDescent="0.3">
      <c r="A1" s="161" t="s">
        <v>18</v>
      </c>
      <c r="B1" s="161"/>
      <c r="C1" s="161"/>
      <c r="D1" s="161"/>
      <c r="E1" s="161"/>
      <c r="F1" s="161"/>
      <c r="G1" s="161"/>
      <c r="H1" s="161"/>
      <c r="I1" s="161"/>
    </row>
    <row r="2" spans="1:9" ht="7.5" customHeight="1" x14ac:dyDescent="0.3">
      <c r="A2" s="45"/>
      <c r="B2" s="45"/>
      <c r="C2" s="45"/>
      <c r="D2" s="45"/>
      <c r="E2" s="45"/>
      <c r="F2" s="45"/>
      <c r="G2" s="45"/>
      <c r="H2" s="45"/>
      <c r="I2" s="45"/>
    </row>
    <row r="15" spans="1:9" ht="21" x14ac:dyDescent="0.4">
      <c r="A15" s="162" t="s">
        <v>19</v>
      </c>
      <c r="B15" s="162"/>
      <c r="C15" s="162"/>
      <c r="D15" s="162"/>
      <c r="E15" s="162"/>
      <c r="F15" s="162"/>
      <c r="G15" s="162"/>
      <c r="H15" s="162"/>
      <c r="I15" s="162"/>
    </row>
    <row r="17" spans="1:9" ht="21" x14ac:dyDescent="0.4">
      <c r="A17" s="162" t="s">
        <v>70</v>
      </c>
      <c r="B17" s="162"/>
      <c r="C17" s="162"/>
      <c r="D17" s="162"/>
      <c r="E17" s="162"/>
      <c r="F17" s="162"/>
      <c r="G17" s="162"/>
      <c r="H17" s="162"/>
      <c r="I17" s="162"/>
    </row>
    <row r="21" spans="1:9" ht="18" x14ac:dyDescent="0.35">
      <c r="C21" s="46" t="s">
        <v>13</v>
      </c>
      <c r="D21" s="166" t="s">
        <v>20</v>
      </c>
      <c r="E21" s="166"/>
      <c r="F21" s="166"/>
    </row>
    <row r="22" spans="1:9" ht="18" x14ac:dyDescent="0.35">
      <c r="C22" s="46"/>
      <c r="D22" s="47"/>
      <c r="E22" s="47"/>
      <c r="F22" s="48"/>
    </row>
    <row r="23" spans="1:9" ht="18" x14ac:dyDescent="0.35">
      <c r="C23" s="46" t="s">
        <v>21</v>
      </c>
      <c r="D23" s="166" t="s">
        <v>22</v>
      </c>
      <c r="E23" s="166"/>
      <c r="F23" s="166"/>
    </row>
    <row r="24" spans="1:9" ht="18" x14ac:dyDescent="0.35">
      <c r="C24" s="46"/>
      <c r="D24" s="47"/>
      <c r="E24" s="47"/>
      <c r="F24" s="48"/>
    </row>
    <row r="25" spans="1:9" ht="18" x14ac:dyDescent="0.35">
      <c r="C25" s="46" t="s">
        <v>23</v>
      </c>
      <c r="D25" s="166" t="s">
        <v>24</v>
      </c>
      <c r="E25" s="166"/>
      <c r="F25" s="166"/>
    </row>
    <row r="26" spans="1:9" x14ac:dyDescent="0.3">
      <c r="C26" s="48"/>
      <c r="D26" s="48"/>
      <c r="E26" s="48"/>
      <c r="F26" s="48"/>
    </row>
    <row r="41" spans="1:5" x14ac:dyDescent="0.3">
      <c r="A41" s="49" t="s">
        <v>43</v>
      </c>
      <c r="B41" s="49"/>
      <c r="C41" s="49"/>
      <c r="D41" s="49"/>
      <c r="E41" s="49"/>
    </row>
    <row r="42" spans="1:5" x14ac:dyDescent="0.3">
      <c r="A42" s="49" t="s">
        <v>71</v>
      </c>
      <c r="B42" s="49"/>
      <c r="C42" s="49"/>
      <c r="D42" s="49"/>
      <c r="E42" s="49"/>
    </row>
  </sheetData>
  <mergeCells count="6">
    <mergeCell ref="D25:F25"/>
    <mergeCell ref="A1:I1"/>
    <mergeCell ref="A15:I15"/>
    <mergeCell ref="A17:I17"/>
    <mergeCell ref="D21:F21"/>
    <mergeCell ref="D23:F23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ZŠ</vt:lpstr>
      <vt:lpstr>1.strana</vt:lpstr>
      <vt:lpstr>orgin.komp.</vt:lpstr>
      <vt:lpstr>I.strana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Andrea Sečkárová</cp:lastModifiedBy>
  <cp:lastPrinted>2023-08-07T10:08:35Z</cp:lastPrinted>
  <dcterms:created xsi:type="dcterms:W3CDTF">2012-05-16T09:08:27Z</dcterms:created>
  <dcterms:modified xsi:type="dcterms:W3CDTF">2023-09-04T14:41:55Z</dcterms:modified>
</cp:coreProperties>
</file>